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E96" i="1"/>
  <c r="E95"/>
  <c r="E104"/>
  <c r="E98"/>
  <c r="E103"/>
  <c r="E101"/>
  <c r="E100"/>
  <c r="E102"/>
  <c r="E99"/>
  <c r="E97"/>
  <c r="E93"/>
  <c r="E94"/>
  <c r="E85"/>
  <c r="E92"/>
  <c r="E90"/>
  <c r="E91"/>
  <c r="E89"/>
  <c r="E88"/>
  <c r="E86"/>
  <c r="E82"/>
  <c r="E105" l="1"/>
</calcChain>
</file>

<file path=xl/sharedStrings.xml><?xml version="1.0" encoding="utf-8"?>
<sst xmlns="http://schemas.openxmlformats.org/spreadsheetml/2006/main" count="218" uniqueCount="141">
  <si>
    <t>L.p.</t>
  </si>
  <si>
    <t>Sołectwo</t>
  </si>
  <si>
    <t>Cełujki</t>
  </si>
  <si>
    <t>Cicibór Duży</t>
  </si>
  <si>
    <t>Cicibór Mały</t>
  </si>
  <si>
    <t>Remont świetlicy wiejskiej</t>
  </si>
  <si>
    <t>Czosnówka</t>
  </si>
  <si>
    <t>Dokudów I</t>
  </si>
  <si>
    <t>Dokudów II</t>
  </si>
  <si>
    <t>Grabanów Wieś i Kolonia</t>
  </si>
  <si>
    <t>Hola</t>
  </si>
  <si>
    <t>Hrud</t>
  </si>
  <si>
    <t>Husinka</t>
  </si>
  <si>
    <t>Janówka</t>
  </si>
  <si>
    <t>Jaźwiny</t>
  </si>
  <si>
    <t>Julków - Zacisze</t>
  </si>
  <si>
    <t>Kaliłów</t>
  </si>
  <si>
    <t>Krzymowskie</t>
  </si>
  <si>
    <t>Łukowce</t>
  </si>
  <si>
    <t>Michałówka</t>
  </si>
  <si>
    <t>Młyniec</t>
  </si>
  <si>
    <t>Ortel Książęcy I</t>
  </si>
  <si>
    <t>Perkowice</t>
  </si>
  <si>
    <t>Pojelce</t>
  </si>
  <si>
    <t>Porosiuki</t>
  </si>
  <si>
    <t>Pólko</t>
  </si>
  <si>
    <t>Rakowiska</t>
  </si>
  <si>
    <t>Roskosz</t>
  </si>
  <si>
    <t>Sitnik</t>
  </si>
  <si>
    <t>Sławacinek Nowy</t>
  </si>
  <si>
    <t>Sławacinek Stary</t>
  </si>
  <si>
    <t>Styrzyniec</t>
  </si>
  <si>
    <t>Surmacze</t>
  </si>
  <si>
    <t>Swory</t>
  </si>
  <si>
    <t>Sycyna</t>
  </si>
  <si>
    <t>Terebela</t>
  </si>
  <si>
    <t>Wilczyn - Kamieniczne</t>
  </si>
  <si>
    <t>Woroniec</t>
  </si>
  <si>
    <t>Woskrzenice Duże</t>
  </si>
  <si>
    <t>Woskrzenice Małe</t>
  </si>
  <si>
    <t>Doposażenie kuchni w świetlicy</t>
  </si>
  <si>
    <t>Wólka Plebańska</t>
  </si>
  <si>
    <t>Zabłocie</t>
  </si>
  <si>
    <t>Remont świetlicy wiejskiej - kontynuacja</t>
  </si>
  <si>
    <t>Wykonanie projektu oświetlenia ulicznego</t>
  </si>
  <si>
    <t>Remonty dróg gminnych</t>
  </si>
  <si>
    <t>Remont dróg gminnych</t>
  </si>
  <si>
    <t>PLAN   WYDATKÓW   W  RAMACH   FUNDUSZU   SOŁECKIEGO    NA   2017  ROK</t>
  </si>
  <si>
    <t>NAZWA   ZADANIA</t>
  </si>
  <si>
    <t>Klasyfikacja  budżetowa</t>
  </si>
  <si>
    <t>Plan  na  2017 rok</t>
  </si>
  <si>
    <t>Wymiana instalacji elektrycznej i dokończenie remontu świetlicy</t>
  </si>
  <si>
    <t>921-92109-4270</t>
  </si>
  <si>
    <t>Zakup wyparzarki do kuchni w świetlicy</t>
  </si>
  <si>
    <t>Zakup kosiarki spalinowej</t>
  </si>
  <si>
    <t>Doposażenie OSP Cicibór w sprzęt</t>
  </si>
  <si>
    <t>921-92109-6060</t>
  </si>
  <si>
    <t>921-92109-4210</t>
  </si>
  <si>
    <t>754-75412-4210</t>
  </si>
  <si>
    <t>Tablice informacyjne - 5 szt</t>
  </si>
  <si>
    <t>Zakup rolet okiennych do świetlicy - 4 szt.</t>
  </si>
  <si>
    <t>Uporządkowanie terenu</t>
  </si>
  <si>
    <t>Utworzenie boiska do siatkówki plażowej</t>
  </si>
  <si>
    <t>750-75095-4210</t>
  </si>
  <si>
    <t>921-92105-6050</t>
  </si>
  <si>
    <t>921-92105-4300</t>
  </si>
  <si>
    <t>Zakup  wyposażenia do remizo-świetlicy</t>
  </si>
  <si>
    <t>Modernizacja palcu zabaw przy szkole podstawowej</t>
  </si>
  <si>
    <t>801-80101-6050</t>
  </si>
  <si>
    <t>Budowa oświetlenia drogi wiejskiej - ciąg dalszy</t>
  </si>
  <si>
    <t>900-90015-6050</t>
  </si>
  <si>
    <t>Wykonanie monitoringu przy świetlicy wiejskiej</t>
  </si>
  <si>
    <t>Budowa połączenia parkingu ze scena przy świetlicy - kostaka brukowa</t>
  </si>
  <si>
    <t>Zakup kosiarki samobieżnej</t>
  </si>
  <si>
    <t>Zakup ławek pod świetlicę</t>
  </si>
  <si>
    <t>921-92109-6050</t>
  </si>
  <si>
    <t>Wyposażenie świetlicy</t>
  </si>
  <si>
    <t>Zakup mebli do świetlicy wiejskiej</t>
  </si>
  <si>
    <t>Wykonanie projektu na budowę oświetlenia ulicznego</t>
  </si>
  <si>
    <t>Zakup stołów i krzeseł do świetlicy wiejskiej</t>
  </si>
  <si>
    <t>Zakup sprzętu AGD</t>
  </si>
  <si>
    <t>Wybicie studni</t>
  </si>
  <si>
    <t>Zakup balustrady</t>
  </si>
  <si>
    <t>Zakup kosiarki</t>
  </si>
  <si>
    <t>Zakup sprzętu sportowego</t>
  </si>
  <si>
    <t>Zakup  wyposażenia  placu  zabaw</t>
  </si>
  <si>
    <t>926-92695-4210</t>
  </si>
  <si>
    <t>Zakup agregatu prądotwórczego</t>
  </si>
  <si>
    <t>Zakup kosy spalinowej</t>
  </si>
  <si>
    <t>Urządzenie placu w centrum wsi - budowa sceny i siłowni na powietrzu w Sitniku</t>
  </si>
  <si>
    <t>600-60016-4270</t>
  </si>
  <si>
    <t>Budowa nowych kominów w remizo-świetlicy i budowa schodów</t>
  </si>
  <si>
    <t>Zakup sprzętu gospodarstwa domowego</t>
  </si>
  <si>
    <t>Kapitalny remont przepustu</t>
  </si>
  <si>
    <t>Zakup zmywarki do naczyń dla szkoły</t>
  </si>
  <si>
    <t>Wyposażenie placu zabaw</t>
  </si>
  <si>
    <t>801-80101-4210</t>
  </si>
  <si>
    <t>926-92601-6050</t>
  </si>
  <si>
    <t>926-92601-4210</t>
  </si>
  <si>
    <t>Dodatkowe wyposażenie placu zabaw</t>
  </si>
  <si>
    <t>Ogrodzenie placu zabaw</t>
  </si>
  <si>
    <t>Zagospodarowanie terenu wokół altanki</t>
  </si>
  <si>
    <t>Budowa chodnika</t>
  </si>
  <si>
    <t>600-60016-6050</t>
  </si>
  <si>
    <t>Urządzenie placu w centrum wsi - budowa sceny i siłowni na powietrzu</t>
  </si>
  <si>
    <t>Remont drogi nr 100302L</t>
  </si>
  <si>
    <t>Wykonanie łazienki w świetlicy wiejskiej</t>
  </si>
  <si>
    <t>Zakup stołu roboczego i wózka kelnerskiego</t>
  </si>
  <si>
    <t>Wysypanie tłuczniem ul. Rolniczej</t>
  </si>
  <si>
    <t>Ułożenie płytek i nakrycie świetlicy</t>
  </si>
  <si>
    <t>Remont dróg gruntowych tłuczniem lub gruzem</t>
  </si>
  <si>
    <t>Zakup stołu ze zlewem do świetlicy</t>
  </si>
  <si>
    <t>OGÓŁEM</t>
  </si>
  <si>
    <t>Rady  Gminy  Biała Podlaska</t>
  </si>
  <si>
    <t>600-60016-4300</t>
  </si>
  <si>
    <t>926-92695-4300</t>
  </si>
  <si>
    <t>Zakup drzwi</t>
  </si>
  <si>
    <t>Remont  świetlicy</t>
  </si>
  <si>
    <t>Zakup  wyposażenia  świetlicy</t>
  </si>
  <si>
    <t>Koszenie boiska i poboczy dróg gminnych</t>
  </si>
  <si>
    <t>Wykonanie nawiewu do kotłowni i osiatkowanie komina</t>
  </si>
  <si>
    <t>Zakup sprzętu nagłaśniającego</t>
  </si>
  <si>
    <t>Rekultywacja terenu pod boisko sportowo-rekreacyjne</t>
  </si>
  <si>
    <t>Wymurowanie ścianki działowej w świetlicy wiejskiej</t>
  </si>
  <si>
    <t>Wymiana stolarki wewnętrznej w świetlicy wiejskiej</t>
  </si>
  <si>
    <t>SUMA</t>
  </si>
  <si>
    <t>Utwardzenie terenu pod altanę kostką brukową</t>
  </si>
  <si>
    <t>Montaż instalacji CO - I etap</t>
  </si>
  <si>
    <t>Ortel Książęcy II - Ogrodniki</t>
  </si>
  <si>
    <t>Załacznik  Nr  7</t>
  </si>
  <si>
    <t>Budowa wiaty drewnianej krytej blachą trapezową</t>
  </si>
  <si>
    <t>Budowa siłowni zewnętrznej</t>
  </si>
  <si>
    <t>926-92605-6050</t>
  </si>
  <si>
    <t>Budowa altany na działce gminnej nr 71</t>
  </si>
  <si>
    <t>Modernizacja instalacji co.-świetlica  Wólka Plebanska</t>
  </si>
  <si>
    <t>Wykonanie  stolików i ławek do świetlicy</t>
  </si>
  <si>
    <t>921-92109-4300</t>
  </si>
  <si>
    <t>Wykonanie kraty antywłamaniowej do pom. socjalnego w świetlicy</t>
  </si>
  <si>
    <t>Remont  budynku świetlicy</t>
  </si>
  <si>
    <t>do Uchwały  Nr XXIII / 138 /2016</t>
  </si>
  <si>
    <t>z  dnia  8  grudnia  2016 roku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</si>
</sst>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4" fontId="0" fillId="0" borderId="2" xfId="0" applyNumberFormat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" fontId="0" fillId="0" borderId="4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4" fontId="0" fillId="0" borderId="6" xfId="0" applyNumberFormat="1" applyBorder="1"/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4" fontId="0" fillId="0" borderId="12" xfId="0" applyNumberFormat="1" applyBorder="1"/>
    <xf numFmtId="0" fontId="0" fillId="0" borderId="1" xfId="0" applyBorder="1"/>
    <xf numFmtId="4" fontId="0" fillId="0" borderId="13" xfId="0" applyNumberFormat="1" applyBorder="1"/>
    <xf numFmtId="0" fontId="0" fillId="0" borderId="13" xfId="0" applyBorder="1"/>
    <xf numFmtId="4" fontId="0" fillId="0" borderId="10" xfId="0" applyNumberFormat="1" applyBorder="1"/>
    <xf numFmtId="0" fontId="0" fillId="0" borderId="7" xfId="0" applyBorder="1"/>
    <xf numFmtId="0" fontId="0" fillId="0" borderId="7" xfId="0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4" xfId="0" applyBorder="1"/>
    <xf numFmtId="0" fontId="0" fillId="0" borderId="3" xfId="0" applyBorder="1"/>
    <xf numFmtId="4" fontId="0" fillId="0" borderId="10" xfId="0" applyNumberFormat="1" applyBorder="1" applyAlignment="1">
      <alignment vertical="center"/>
    </xf>
    <xf numFmtId="4" fontId="0" fillId="0" borderId="16" xfId="0" applyNumberFormat="1" applyBorder="1"/>
    <xf numFmtId="0" fontId="0" fillId="0" borderId="15" xfId="0" applyBorder="1"/>
    <xf numFmtId="0" fontId="0" fillId="0" borderId="18" xfId="0" applyBorder="1"/>
    <xf numFmtId="0" fontId="0" fillId="0" borderId="20" xfId="0" applyBorder="1"/>
    <xf numFmtId="0" fontId="1" fillId="0" borderId="18" xfId="0" applyFont="1" applyBorder="1" applyAlignment="1">
      <alignment horizontal="center"/>
    </xf>
    <xf numFmtId="4" fontId="1" fillId="0" borderId="19" xfId="0" applyNumberFormat="1" applyFont="1" applyBorder="1"/>
    <xf numFmtId="0" fontId="0" fillId="0" borderId="11" xfId="0" applyFont="1" applyBorder="1"/>
    <xf numFmtId="0" fontId="0" fillId="0" borderId="7" xfId="0" applyFont="1" applyBorder="1"/>
    <xf numFmtId="0" fontId="0" fillId="0" borderId="5" xfId="0" applyFont="1" applyBorder="1"/>
    <xf numFmtId="0" fontId="0" fillId="0" borderId="1" xfId="0" applyFont="1" applyBorder="1"/>
    <xf numFmtId="4" fontId="0" fillId="0" borderId="6" xfId="0" applyNumberFormat="1" applyFont="1" applyBorder="1"/>
    <xf numFmtId="0" fontId="0" fillId="0" borderId="14" xfId="0" applyFont="1" applyBorder="1"/>
    <xf numFmtId="0" fontId="0" fillId="0" borderId="6" xfId="0" applyFont="1" applyBorder="1"/>
    <xf numFmtId="4" fontId="0" fillId="0" borderId="1" xfId="0" applyNumberFormat="1" applyBorder="1"/>
    <xf numFmtId="0" fontId="1" fillId="0" borderId="1" xfId="0" applyFont="1" applyBorder="1"/>
    <xf numFmtId="4" fontId="1" fillId="0" borderId="1" xfId="0" applyNumberFormat="1" applyFont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7" xfId="0" applyFont="1" applyBorder="1" applyAlignment="1">
      <alignment wrapText="1"/>
    </xf>
    <xf numFmtId="4" fontId="0" fillId="0" borderId="10" xfId="0" applyNumberFormat="1" applyFont="1" applyBorder="1"/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5"/>
  <sheetViews>
    <sheetView tabSelected="1" topLeftCell="A49" zoomScale="110" zoomScaleNormal="110" workbookViewId="0">
      <selection activeCell="E85" sqref="E85"/>
    </sheetView>
  </sheetViews>
  <sheetFormatPr defaultRowHeight="15"/>
  <cols>
    <col min="1" max="1" width="4.42578125" style="1" customWidth="1"/>
    <col min="2" max="2" width="22" customWidth="1"/>
    <col min="3" max="3" width="58.28515625" customWidth="1"/>
    <col min="4" max="4" width="21.7109375" customWidth="1"/>
    <col min="5" max="5" width="17.140625" customWidth="1"/>
  </cols>
  <sheetData>
    <row r="1" spans="1:5">
      <c r="D1" t="s">
        <v>129</v>
      </c>
    </row>
    <row r="2" spans="1:5">
      <c r="D2" t="s">
        <v>139</v>
      </c>
    </row>
    <row r="3" spans="1:5">
      <c r="D3" t="s">
        <v>113</v>
      </c>
    </row>
    <row r="4" spans="1:5">
      <c r="D4" t="s">
        <v>140</v>
      </c>
    </row>
    <row r="6" spans="1:5" ht="15.75">
      <c r="A6" s="59" t="s">
        <v>47</v>
      </c>
      <c r="B6" s="59"/>
      <c r="C6" s="59"/>
      <c r="D6" s="59"/>
      <c r="E6" s="59"/>
    </row>
    <row r="7" spans="1:5" ht="18.75" customHeight="1">
      <c r="B7" s="1"/>
      <c r="C7" s="1"/>
      <c r="D7" s="1"/>
    </row>
    <row r="8" spans="1:5" ht="33.75" customHeight="1">
      <c r="A8" s="3" t="s">
        <v>0</v>
      </c>
      <c r="B8" s="3" t="s">
        <v>1</v>
      </c>
      <c r="C8" s="3" t="s">
        <v>48</v>
      </c>
      <c r="D8" s="4" t="s">
        <v>49</v>
      </c>
      <c r="E8" s="3" t="s">
        <v>50</v>
      </c>
    </row>
    <row r="9" spans="1:5" ht="17.25" customHeight="1" thickBot="1">
      <c r="A9" s="43">
        <v>1</v>
      </c>
      <c r="B9" s="6" t="s">
        <v>2</v>
      </c>
      <c r="C9" s="6" t="s">
        <v>51</v>
      </c>
      <c r="D9" s="6" t="s">
        <v>52</v>
      </c>
      <c r="E9" s="5">
        <v>12131.64</v>
      </c>
    </row>
    <row r="10" spans="1:5" ht="15.75" thickTop="1">
      <c r="A10" s="53">
        <v>2</v>
      </c>
      <c r="B10" s="50" t="s">
        <v>3</v>
      </c>
      <c r="C10" s="10" t="s">
        <v>131</v>
      </c>
      <c r="D10" s="11" t="s">
        <v>132</v>
      </c>
      <c r="E10" s="12">
        <v>10672.42</v>
      </c>
    </row>
    <row r="11" spans="1:5">
      <c r="A11" s="54"/>
      <c r="B11" s="52"/>
      <c r="C11" s="13" t="s">
        <v>53</v>
      </c>
      <c r="D11" s="13" t="s">
        <v>56</v>
      </c>
      <c r="E11" s="14">
        <v>6000</v>
      </c>
    </row>
    <row r="12" spans="1:5">
      <c r="A12" s="54"/>
      <c r="B12" s="52"/>
      <c r="C12" s="13" t="s">
        <v>54</v>
      </c>
      <c r="D12" s="15" t="s">
        <v>57</v>
      </c>
      <c r="E12" s="14">
        <v>2000</v>
      </c>
    </row>
    <row r="13" spans="1:5" ht="15.75" thickBot="1">
      <c r="A13" s="55"/>
      <c r="B13" s="51"/>
      <c r="C13" s="8" t="s">
        <v>55</v>
      </c>
      <c r="D13" s="9" t="s">
        <v>58</v>
      </c>
      <c r="E13" s="7">
        <v>2500</v>
      </c>
    </row>
    <row r="14" spans="1:5" ht="16.5" thickTop="1" thickBot="1">
      <c r="A14" s="41">
        <v>3</v>
      </c>
      <c r="B14" s="17" t="s">
        <v>4</v>
      </c>
      <c r="C14" s="17" t="s">
        <v>43</v>
      </c>
      <c r="D14" s="17" t="s">
        <v>52</v>
      </c>
      <c r="E14" s="16">
        <v>9015.02</v>
      </c>
    </row>
    <row r="15" spans="1:5" ht="15.75" thickTop="1">
      <c r="A15" s="53">
        <v>4</v>
      </c>
      <c r="B15" s="50" t="s">
        <v>6</v>
      </c>
      <c r="C15" s="10" t="s">
        <v>59</v>
      </c>
      <c r="D15" s="10" t="s">
        <v>63</v>
      </c>
      <c r="E15" s="12">
        <v>1500</v>
      </c>
    </row>
    <row r="16" spans="1:5">
      <c r="A16" s="54"/>
      <c r="B16" s="52"/>
      <c r="C16" s="13" t="s">
        <v>60</v>
      </c>
      <c r="D16" s="13" t="s">
        <v>57</v>
      </c>
      <c r="E16" s="14">
        <v>1200</v>
      </c>
    </row>
    <row r="17" spans="1:5">
      <c r="A17" s="54"/>
      <c r="B17" s="52"/>
      <c r="C17" s="13" t="s">
        <v>137</v>
      </c>
      <c r="D17" s="13" t="s">
        <v>136</v>
      </c>
      <c r="E17" s="14">
        <v>1500</v>
      </c>
    </row>
    <row r="18" spans="1:5">
      <c r="A18" s="54"/>
      <c r="B18" s="52"/>
      <c r="C18" s="13" t="s">
        <v>133</v>
      </c>
      <c r="D18" s="13" t="s">
        <v>64</v>
      </c>
      <c r="E18" s="14">
        <v>12500</v>
      </c>
    </row>
    <row r="19" spans="1:5">
      <c r="A19" s="54"/>
      <c r="B19" s="52"/>
      <c r="C19" s="13" t="s">
        <v>126</v>
      </c>
      <c r="D19" s="13" t="s">
        <v>64</v>
      </c>
      <c r="E19" s="14">
        <v>3500</v>
      </c>
    </row>
    <row r="20" spans="1:5">
      <c r="A20" s="54"/>
      <c r="B20" s="52"/>
      <c r="C20" s="13" t="s">
        <v>61</v>
      </c>
      <c r="D20" s="13" t="s">
        <v>65</v>
      </c>
      <c r="E20" s="14">
        <v>4000</v>
      </c>
    </row>
    <row r="21" spans="1:5" ht="15.75" thickBot="1">
      <c r="A21" s="55"/>
      <c r="B21" s="51"/>
      <c r="C21" s="33" t="s">
        <v>62</v>
      </c>
      <c r="D21" s="8" t="s">
        <v>115</v>
      </c>
      <c r="E21" s="35">
        <v>1557.2</v>
      </c>
    </row>
    <row r="22" spans="1:5" ht="16.5" thickTop="1" thickBot="1">
      <c r="A22" s="41">
        <v>5</v>
      </c>
      <c r="B22" s="17" t="s">
        <v>7</v>
      </c>
      <c r="C22" s="32" t="s">
        <v>66</v>
      </c>
      <c r="D22" s="17" t="s">
        <v>57</v>
      </c>
      <c r="E22" s="16">
        <v>10998.32</v>
      </c>
    </row>
    <row r="23" spans="1:5" ht="16.5" thickTop="1" thickBot="1">
      <c r="A23" s="41">
        <v>6</v>
      </c>
      <c r="B23" s="17" t="s">
        <v>8</v>
      </c>
      <c r="C23" s="17" t="s">
        <v>5</v>
      </c>
      <c r="D23" s="17" t="s">
        <v>52</v>
      </c>
      <c r="E23" s="16">
        <v>12646.79</v>
      </c>
    </row>
    <row r="24" spans="1:5" ht="20.25" customHeight="1" thickTop="1" thickBot="1">
      <c r="A24" s="42">
        <v>7</v>
      </c>
      <c r="B24" s="19" t="s">
        <v>9</v>
      </c>
      <c r="C24" s="20" t="s">
        <v>67</v>
      </c>
      <c r="D24" s="20" t="s">
        <v>68</v>
      </c>
      <c r="E24" s="16">
        <v>25757.200000000001</v>
      </c>
    </row>
    <row r="25" spans="1:5" ht="16.5" thickTop="1" thickBot="1">
      <c r="A25" s="41">
        <v>8</v>
      </c>
      <c r="B25" s="17" t="s">
        <v>10</v>
      </c>
      <c r="C25" s="17" t="s">
        <v>69</v>
      </c>
      <c r="D25" s="17" t="s">
        <v>70</v>
      </c>
      <c r="E25" s="16">
        <v>9761.98</v>
      </c>
    </row>
    <row r="26" spans="1:5" ht="15.75" thickTop="1">
      <c r="A26" s="53">
        <v>9</v>
      </c>
      <c r="B26" s="50" t="s">
        <v>11</v>
      </c>
      <c r="C26" s="10" t="s">
        <v>71</v>
      </c>
      <c r="D26" s="10" t="s">
        <v>75</v>
      </c>
      <c r="E26" s="12">
        <v>4500</v>
      </c>
    </row>
    <row r="27" spans="1:5" ht="28.5" customHeight="1">
      <c r="A27" s="54"/>
      <c r="B27" s="52"/>
      <c r="C27" s="21" t="s">
        <v>72</v>
      </c>
      <c r="D27" s="13" t="s">
        <v>75</v>
      </c>
      <c r="E27" s="14">
        <v>3000</v>
      </c>
    </row>
    <row r="28" spans="1:5">
      <c r="A28" s="54"/>
      <c r="B28" s="52"/>
      <c r="C28" s="22" t="s">
        <v>73</v>
      </c>
      <c r="D28" s="22" t="s">
        <v>56</v>
      </c>
      <c r="E28" s="2">
        <v>8500</v>
      </c>
    </row>
    <row r="29" spans="1:5" ht="15.75" thickBot="1">
      <c r="A29" s="55"/>
      <c r="B29" s="51"/>
      <c r="C29" s="8" t="s">
        <v>74</v>
      </c>
      <c r="D29" s="8" t="s">
        <v>57</v>
      </c>
      <c r="E29" s="7">
        <v>2673.97</v>
      </c>
    </row>
    <row r="30" spans="1:5" ht="15.75" thickTop="1">
      <c r="A30" s="53">
        <v>10</v>
      </c>
      <c r="B30" s="50" t="s">
        <v>12</v>
      </c>
      <c r="C30" s="31" t="s">
        <v>76</v>
      </c>
      <c r="D30" s="10" t="s">
        <v>57</v>
      </c>
      <c r="E30" s="12">
        <v>6384.73</v>
      </c>
    </row>
    <row r="31" spans="1:5" ht="15.75" thickBot="1">
      <c r="A31" s="55"/>
      <c r="B31" s="51"/>
      <c r="C31" s="8" t="s">
        <v>77</v>
      </c>
      <c r="D31" s="8" t="s">
        <v>57</v>
      </c>
      <c r="E31" s="7">
        <v>1600</v>
      </c>
    </row>
    <row r="32" spans="1:5" ht="16.5" thickTop="1" thickBot="1">
      <c r="A32" s="41">
        <v>11</v>
      </c>
      <c r="B32" s="17" t="s">
        <v>13</v>
      </c>
      <c r="C32" s="17" t="s">
        <v>78</v>
      </c>
      <c r="D32" s="17" t="s">
        <v>70</v>
      </c>
      <c r="E32" s="16">
        <v>7804.43</v>
      </c>
    </row>
    <row r="33" spans="1:5" ht="15.75" thickTop="1">
      <c r="A33" s="53">
        <v>12</v>
      </c>
      <c r="B33" s="50" t="s">
        <v>14</v>
      </c>
      <c r="C33" s="10" t="s">
        <v>79</v>
      </c>
      <c r="D33" s="10" t="s">
        <v>57</v>
      </c>
      <c r="E33" s="12">
        <v>7871.04</v>
      </c>
    </row>
    <row r="34" spans="1:5">
      <c r="A34" s="54"/>
      <c r="B34" s="52"/>
      <c r="C34" s="13" t="s">
        <v>80</v>
      </c>
      <c r="D34" s="13" t="s">
        <v>57</v>
      </c>
      <c r="E34" s="14">
        <v>1800</v>
      </c>
    </row>
    <row r="35" spans="1:5">
      <c r="A35" s="54"/>
      <c r="B35" s="52"/>
      <c r="C35" s="13" t="s">
        <v>81</v>
      </c>
      <c r="D35" s="13" t="s">
        <v>75</v>
      </c>
      <c r="E35" s="14">
        <v>1800</v>
      </c>
    </row>
    <row r="36" spans="1:5" ht="15.75" thickBot="1">
      <c r="A36" s="55"/>
      <c r="B36" s="51"/>
      <c r="C36" s="9" t="s">
        <v>82</v>
      </c>
      <c r="D36" s="23" t="s">
        <v>57</v>
      </c>
      <c r="E36" s="7">
        <v>300</v>
      </c>
    </row>
    <row r="37" spans="1:5" ht="15.75" thickTop="1">
      <c r="A37" s="53">
        <v>13</v>
      </c>
      <c r="B37" s="50" t="s">
        <v>15</v>
      </c>
      <c r="C37" s="10" t="s">
        <v>83</v>
      </c>
      <c r="D37" s="10" t="s">
        <v>57</v>
      </c>
      <c r="E37" s="12">
        <v>1500</v>
      </c>
    </row>
    <row r="38" spans="1:5">
      <c r="A38" s="54"/>
      <c r="B38" s="52"/>
      <c r="C38" s="36" t="s">
        <v>85</v>
      </c>
      <c r="D38" s="22" t="s">
        <v>86</v>
      </c>
      <c r="E38" s="2">
        <v>8000</v>
      </c>
    </row>
    <row r="39" spans="1:5" ht="15.75" thickBot="1">
      <c r="A39" s="55"/>
      <c r="B39" s="51"/>
      <c r="C39" s="8" t="s">
        <v>84</v>
      </c>
      <c r="D39" s="8" t="s">
        <v>86</v>
      </c>
      <c r="E39" s="9">
        <v>287.74</v>
      </c>
    </row>
    <row r="40" spans="1:5" ht="15.75" thickTop="1">
      <c r="A40" s="53">
        <v>14</v>
      </c>
      <c r="B40" s="50" t="s">
        <v>16</v>
      </c>
      <c r="C40" s="10" t="s">
        <v>130</v>
      </c>
      <c r="D40" s="10" t="s">
        <v>97</v>
      </c>
      <c r="E40" s="12">
        <v>7472.57</v>
      </c>
    </row>
    <row r="41" spans="1:5">
      <c r="A41" s="54"/>
      <c r="B41" s="52"/>
      <c r="C41" s="13" t="s">
        <v>87</v>
      </c>
      <c r="D41" s="22" t="s">
        <v>98</v>
      </c>
      <c r="E41" s="14">
        <v>2000</v>
      </c>
    </row>
    <row r="42" spans="1:5" ht="15.75" thickBot="1">
      <c r="A42" s="55"/>
      <c r="B42" s="51"/>
      <c r="C42" s="8" t="s">
        <v>88</v>
      </c>
      <c r="D42" s="22" t="s">
        <v>98</v>
      </c>
      <c r="E42" s="7">
        <v>1500</v>
      </c>
    </row>
    <row r="43" spans="1:5" ht="15.75" thickTop="1">
      <c r="A43" s="53">
        <v>15</v>
      </c>
      <c r="B43" s="50" t="s">
        <v>17</v>
      </c>
      <c r="C43" s="10" t="s">
        <v>124</v>
      </c>
      <c r="D43" s="10" t="s">
        <v>52</v>
      </c>
      <c r="E43" s="12">
        <v>3500</v>
      </c>
    </row>
    <row r="44" spans="1:5" ht="15.75" thickBot="1">
      <c r="A44" s="55"/>
      <c r="B44" s="51"/>
      <c r="C44" s="8" t="s">
        <v>123</v>
      </c>
      <c r="D44" s="8" t="s">
        <v>52</v>
      </c>
      <c r="E44" s="7">
        <v>3660.5</v>
      </c>
    </row>
    <row r="45" spans="1:5" ht="32.25" customHeight="1" thickTop="1" thickBot="1">
      <c r="A45" s="42">
        <v>16</v>
      </c>
      <c r="B45" s="18" t="s">
        <v>18</v>
      </c>
      <c r="C45" s="19" t="s">
        <v>89</v>
      </c>
      <c r="D45" s="18" t="s">
        <v>64</v>
      </c>
      <c r="E45" s="24">
        <v>9839.25</v>
      </c>
    </row>
    <row r="46" spans="1:5" ht="16.5" thickTop="1" thickBot="1">
      <c r="A46" s="41">
        <v>17</v>
      </c>
      <c r="B46" s="17" t="s">
        <v>19</v>
      </c>
      <c r="C46" s="17" t="s">
        <v>44</v>
      </c>
      <c r="D46" s="17" t="s">
        <v>70</v>
      </c>
      <c r="E46" s="16">
        <v>8319.58</v>
      </c>
    </row>
    <row r="47" spans="1:5" ht="16.5" thickTop="1" thickBot="1">
      <c r="A47" s="41">
        <v>18</v>
      </c>
      <c r="B47" s="17" t="s">
        <v>20</v>
      </c>
      <c r="C47" s="17" t="s">
        <v>45</v>
      </c>
      <c r="D47" s="17" t="s">
        <v>90</v>
      </c>
      <c r="E47" s="16">
        <v>8448.36</v>
      </c>
    </row>
    <row r="48" spans="1:5" ht="15.75" thickTop="1">
      <c r="A48" s="53">
        <v>19</v>
      </c>
      <c r="B48" s="50" t="s">
        <v>21</v>
      </c>
      <c r="C48" s="10" t="s">
        <v>91</v>
      </c>
      <c r="D48" s="10" t="s">
        <v>52</v>
      </c>
      <c r="E48" s="12">
        <v>3500</v>
      </c>
    </row>
    <row r="49" spans="1:5">
      <c r="A49" s="54"/>
      <c r="B49" s="52"/>
      <c r="C49" s="34" t="s">
        <v>116</v>
      </c>
      <c r="D49" s="13" t="s">
        <v>57</v>
      </c>
      <c r="E49" s="14">
        <v>2500</v>
      </c>
    </row>
    <row r="50" spans="1:5" ht="15.75" thickBot="1">
      <c r="A50" s="55"/>
      <c r="B50" s="51"/>
      <c r="C50" s="8" t="s">
        <v>92</v>
      </c>
      <c r="D50" s="23" t="s">
        <v>57</v>
      </c>
      <c r="E50" s="7">
        <v>2499.88</v>
      </c>
    </row>
    <row r="51" spans="1:5" ht="15.75" thickTop="1">
      <c r="A51" s="53">
        <v>20</v>
      </c>
      <c r="B51" s="56" t="s">
        <v>128</v>
      </c>
      <c r="C51" s="10" t="s">
        <v>93</v>
      </c>
      <c r="D51" s="10" t="s">
        <v>90</v>
      </c>
      <c r="E51" s="12">
        <v>5425.58</v>
      </c>
    </row>
    <row r="52" spans="1:5">
      <c r="A52" s="54"/>
      <c r="B52" s="57"/>
      <c r="C52" s="13" t="s">
        <v>94</v>
      </c>
      <c r="D52" s="13" t="s">
        <v>96</v>
      </c>
      <c r="E52" s="14">
        <v>1500</v>
      </c>
    </row>
    <row r="53" spans="1:5" ht="15.75" thickBot="1">
      <c r="A53" s="55"/>
      <c r="B53" s="58"/>
      <c r="C53" s="33" t="s">
        <v>95</v>
      </c>
      <c r="D53" s="8" t="s">
        <v>96</v>
      </c>
      <c r="E53" s="7">
        <v>5000</v>
      </c>
    </row>
    <row r="54" spans="1:5" ht="15.75" thickTop="1">
      <c r="A54" s="53">
        <v>21</v>
      </c>
      <c r="B54" s="50" t="s">
        <v>22</v>
      </c>
      <c r="C54" s="10" t="s">
        <v>99</v>
      </c>
      <c r="D54" s="10" t="s">
        <v>57</v>
      </c>
      <c r="E54" s="12">
        <v>2000</v>
      </c>
    </row>
    <row r="55" spans="1:5" ht="15.75" thickBot="1">
      <c r="A55" s="55"/>
      <c r="B55" s="51"/>
      <c r="C55" s="8" t="s">
        <v>100</v>
      </c>
      <c r="D55" s="8" t="s">
        <v>75</v>
      </c>
      <c r="E55" s="7">
        <v>8895.2999999999993</v>
      </c>
    </row>
    <row r="56" spans="1:5" ht="16.5" thickTop="1" thickBot="1">
      <c r="A56" s="41">
        <v>22</v>
      </c>
      <c r="B56" s="17" t="s">
        <v>23</v>
      </c>
      <c r="C56" s="17" t="s">
        <v>127</v>
      </c>
      <c r="D56" s="17" t="s">
        <v>75</v>
      </c>
      <c r="E56" s="16">
        <v>10843.78</v>
      </c>
    </row>
    <row r="57" spans="1:5" ht="16.5" thickTop="1" thickBot="1">
      <c r="A57" s="41">
        <v>23</v>
      </c>
      <c r="B57" s="17" t="s">
        <v>24</v>
      </c>
      <c r="C57" s="17" t="s">
        <v>45</v>
      </c>
      <c r="D57" s="17" t="s">
        <v>90</v>
      </c>
      <c r="E57" s="16">
        <v>16484.61</v>
      </c>
    </row>
    <row r="58" spans="1:5" ht="16.5" thickTop="1" thickBot="1">
      <c r="A58" s="41">
        <v>24</v>
      </c>
      <c r="B58" s="17" t="s">
        <v>25</v>
      </c>
      <c r="C58" s="17" t="s">
        <v>101</v>
      </c>
      <c r="D58" s="17" t="s">
        <v>64</v>
      </c>
      <c r="E58" s="16">
        <v>6387.79</v>
      </c>
    </row>
    <row r="59" spans="1:5" ht="16.5" thickTop="1" thickBot="1">
      <c r="A59" s="41">
        <v>25</v>
      </c>
      <c r="B59" s="17" t="s">
        <v>26</v>
      </c>
      <c r="C59" s="32" t="s">
        <v>76</v>
      </c>
      <c r="D59" s="17" t="s">
        <v>57</v>
      </c>
      <c r="E59" s="16">
        <v>25757.200000000001</v>
      </c>
    </row>
    <row r="60" spans="1:5" ht="16.5" thickTop="1" thickBot="1">
      <c r="A60" s="41">
        <v>26</v>
      </c>
      <c r="B60" s="17" t="s">
        <v>27</v>
      </c>
      <c r="C60" s="17" t="s">
        <v>102</v>
      </c>
      <c r="D60" s="17" t="s">
        <v>103</v>
      </c>
      <c r="E60" s="16">
        <v>14037.67</v>
      </c>
    </row>
    <row r="61" spans="1:5" ht="31.5" thickTop="1" thickBot="1">
      <c r="A61" s="42">
        <v>27</v>
      </c>
      <c r="B61" s="20" t="s">
        <v>28</v>
      </c>
      <c r="C61" s="19" t="s">
        <v>104</v>
      </c>
      <c r="D61" s="18" t="s">
        <v>64</v>
      </c>
      <c r="E61" s="16">
        <v>15711.89</v>
      </c>
    </row>
    <row r="62" spans="1:5" ht="16.5" thickTop="1" thickBot="1">
      <c r="A62" s="41">
        <v>28</v>
      </c>
      <c r="B62" s="17" t="s">
        <v>29</v>
      </c>
      <c r="C62" s="17" t="s">
        <v>105</v>
      </c>
      <c r="D62" s="17" t="s">
        <v>90</v>
      </c>
      <c r="E62" s="16">
        <v>12775.57</v>
      </c>
    </row>
    <row r="63" spans="1:5" ht="16.5" thickTop="1" thickBot="1">
      <c r="A63" s="42">
        <v>29</v>
      </c>
      <c r="B63" s="18" t="s">
        <v>30</v>
      </c>
      <c r="C63" s="46" t="s">
        <v>138</v>
      </c>
      <c r="D63" s="17" t="s">
        <v>52</v>
      </c>
      <c r="E63" s="47">
        <v>25757.200000000001</v>
      </c>
    </row>
    <row r="64" spans="1:5" ht="16.5" thickTop="1" thickBot="1">
      <c r="A64" s="41">
        <v>30</v>
      </c>
      <c r="B64" s="17" t="s">
        <v>31</v>
      </c>
      <c r="C64" s="17" t="s">
        <v>106</v>
      </c>
      <c r="D64" s="17" t="s">
        <v>75</v>
      </c>
      <c r="E64" s="16">
        <v>18364.88</v>
      </c>
    </row>
    <row r="65" spans="1:5" ht="16.5" thickTop="1" thickBot="1">
      <c r="A65" s="41">
        <v>31</v>
      </c>
      <c r="B65" s="17" t="s">
        <v>32</v>
      </c>
      <c r="C65" s="17" t="s">
        <v>46</v>
      </c>
      <c r="D65" s="17" t="s">
        <v>90</v>
      </c>
      <c r="E65" s="16">
        <v>6490.81</v>
      </c>
    </row>
    <row r="66" spans="1:5" ht="15.75" thickTop="1">
      <c r="A66" s="53">
        <v>32</v>
      </c>
      <c r="B66" s="50" t="s">
        <v>33</v>
      </c>
      <c r="C66" s="10" t="s">
        <v>107</v>
      </c>
      <c r="D66" s="10" t="s">
        <v>57</v>
      </c>
      <c r="E66" s="12">
        <v>1416.4</v>
      </c>
    </row>
    <row r="67" spans="1:5" ht="15.75" thickBot="1">
      <c r="A67" s="55"/>
      <c r="B67" s="51"/>
      <c r="C67" s="8" t="s">
        <v>108</v>
      </c>
      <c r="D67" s="8" t="s">
        <v>90</v>
      </c>
      <c r="E67" s="7">
        <v>17000</v>
      </c>
    </row>
    <row r="68" spans="1:5" ht="16.5" thickTop="1" thickBot="1">
      <c r="A68" s="41">
        <v>33</v>
      </c>
      <c r="B68" s="17" t="s">
        <v>34</v>
      </c>
      <c r="C68" s="17" t="s">
        <v>109</v>
      </c>
      <c r="D68" s="17" t="s">
        <v>52</v>
      </c>
      <c r="E68" s="16">
        <v>8834.7199999999993</v>
      </c>
    </row>
    <row r="69" spans="1:5" ht="16.5" thickTop="1" thickBot="1">
      <c r="A69" s="41">
        <v>34</v>
      </c>
      <c r="B69" s="17" t="s">
        <v>35</v>
      </c>
      <c r="C69" s="17" t="s">
        <v>135</v>
      </c>
      <c r="D69" s="17" t="s">
        <v>136</v>
      </c>
      <c r="E69" s="16">
        <v>14449.79</v>
      </c>
    </row>
    <row r="70" spans="1:5" ht="16.5" thickTop="1" thickBot="1">
      <c r="A70" s="41">
        <v>35</v>
      </c>
      <c r="B70" s="17" t="s">
        <v>36</v>
      </c>
      <c r="C70" s="17" t="s">
        <v>110</v>
      </c>
      <c r="D70" s="17" t="s">
        <v>90</v>
      </c>
      <c r="E70" s="16">
        <v>10637.72</v>
      </c>
    </row>
    <row r="71" spans="1:5" ht="15.75" thickTop="1">
      <c r="A71" s="53">
        <v>36</v>
      </c>
      <c r="B71" s="50" t="s">
        <v>37</v>
      </c>
      <c r="C71" s="10" t="s">
        <v>122</v>
      </c>
      <c r="D71" s="10" t="s">
        <v>115</v>
      </c>
      <c r="E71" s="12">
        <v>13500</v>
      </c>
    </row>
    <row r="72" spans="1:5" ht="15.75" thickBot="1">
      <c r="A72" s="55"/>
      <c r="B72" s="51"/>
      <c r="C72" s="8" t="s">
        <v>84</v>
      </c>
      <c r="D72" s="8" t="s">
        <v>86</v>
      </c>
      <c r="E72" s="7">
        <v>537.66999999999996</v>
      </c>
    </row>
    <row r="73" spans="1:5" ht="15.75" thickTop="1">
      <c r="A73" s="48">
        <v>37</v>
      </c>
      <c r="B73" s="50" t="s">
        <v>38</v>
      </c>
      <c r="C73" s="10" t="s">
        <v>117</v>
      </c>
      <c r="D73" s="10" t="s">
        <v>52</v>
      </c>
      <c r="E73" s="12">
        <v>10000</v>
      </c>
    </row>
    <row r="74" spans="1:5" ht="15.75" thickBot="1">
      <c r="A74" s="49"/>
      <c r="B74" s="51"/>
      <c r="C74" s="37" t="s">
        <v>118</v>
      </c>
      <c r="D74" s="8" t="s">
        <v>57</v>
      </c>
      <c r="E74" s="7">
        <v>7669.44</v>
      </c>
    </row>
    <row r="75" spans="1:5" ht="15.75" thickTop="1">
      <c r="A75" s="53">
        <v>38</v>
      </c>
      <c r="B75" s="50" t="s">
        <v>39</v>
      </c>
      <c r="C75" s="31" t="s">
        <v>40</v>
      </c>
      <c r="D75" s="11" t="s">
        <v>57</v>
      </c>
      <c r="E75" s="12">
        <v>5574.04</v>
      </c>
    </row>
    <row r="76" spans="1:5">
      <c r="A76" s="54"/>
      <c r="B76" s="52"/>
      <c r="C76" s="13" t="s">
        <v>121</v>
      </c>
      <c r="D76" s="15" t="s">
        <v>57</v>
      </c>
      <c r="E76" s="14">
        <v>7500</v>
      </c>
    </row>
    <row r="77" spans="1:5" ht="15.75" thickBot="1">
      <c r="A77" s="55"/>
      <c r="B77" s="51"/>
      <c r="C77" s="9" t="s">
        <v>120</v>
      </c>
      <c r="D77" s="9" t="s">
        <v>52</v>
      </c>
      <c r="E77" s="7">
        <v>500</v>
      </c>
    </row>
    <row r="78" spans="1:5" ht="15.75" thickTop="1">
      <c r="A78" s="53">
        <v>39</v>
      </c>
      <c r="B78" s="50" t="s">
        <v>41</v>
      </c>
      <c r="C78" s="10" t="s">
        <v>134</v>
      </c>
      <c r="D78" s="11" t="s">
        <v>75</v>
      </c>
      <c r="E78" s="12">
        <v>13000</v>
      </c>
    </row>
    <row r="79" spans="1:5">
      <c r="A79" s="54"/>
      <c r="B79" s="52"/>
      <c r="C79" s="13" t="s">
        <v>119</v>
      </c>
      <c r="D79" s="15" t="s">
        <v>114</v>
      </c>
      <c r="E79" s="14">
        <v>1000</v>
      </c>
    </row>
    <row r="80" spans="1:5" ht="15.75" thickBot="1">
      <c r="A80" s="55"/>
      <c r="B80" s="51"/>
      <c r="C80" s="8" t="s">
        <v>111</v>
      </c>
      <c r="D80" s="9" t="s">
        <v>57</v>
      </c>
      <c r="E80" s="7">
        <v>1686.13</v>
      </c>
    </row>
    <row r="81" spans="1:5" ht="16.5" thickTop="1" thickBot="1">
      <c r="A81" s="44">
        <v>40</v>
      </c>
      <c r="B81" s="26" t="s">
        <v>42</v>
      </c>
      <c r="C81" s="26" t="s">
        <v>46</v>
      </c>
      <c r="D81" s="26" t="s">
        <v>90</v>
      </c>
      <c r="E81" s="25">
        <v>9813.49</v>
      </c>
    </row>
    <row r="82" spans="1:5" ht="15.75" thickBot="1">
      <c r="A82" s="45"/>
      <c r="B82" s="27"/>
      <c r="C82" s="29" t="s">
        <v>112</v>
      </c>
      <c r="D82" s="28"/>
      <c r="E82" s="30">
        <f>SUM(E9:E81)</f>
        <v>535054.29999999981</v>
      </c>
    </row>
    <row r="85" spans="1:5">
      <c r="D85" s="13" t="s">
        <v>90</v>
      </c>
      <c r="E85" s="38">
        <f>SUM(E47+E51+E57+E62+E65+E67+E70+E81)</f>
        <v>87076.14</v>
      </c>
    </row>
    <row r="86" spans="1:5">
      <c r="D86" s="13" t="s">
        <v>114</v>
      </c>
      <c r="E86" s="38">
        <f>SUM(E79)</f>
        <v>1000</v>
      </c>
    </row>
    <row r="87" spans="1:5">
      <c r="D87" s="13" t="s">
        <v>103</v>
      </c>
      <c r="E87" s="38">
        <v>14037.67</v>
      </c>
    </row>
    <row r="88" spans="1:5">
      <c r="D88" s="13" t="s">
        <v>63</v>
      </c>
      <c r="E88" s="38">
        <f>SUM(E15)</f>
        <v>1500</v>
      </c>
    </row>
    <row r="89" spans="1:5">
      <c r="D89" s="13" t="s">
        <v>58</v>
      </c>
      <c r="E89" s="38">
        <f>SUM(E13)</f>
        <v>2500</v>
      </c>
    </row>
    <row r="90" spans="1:5">
      <c r="D90" s="13" t="s">
        <v>96</v>
      </c>
      <c r="E90" s="38">
        <f>SUM(E52:E53)</f>
        <v>6500</v>
      </c>
    </row>
    <row r="91" spans="1:5">
      <c r="D91" s="13" t="s">
        <v>68</v>
      </c>
      <c r="E91" s="38">
        <f>SUM(E24)</f>
        <v>25757.200000000001</v>
      </c>
    </row>
    <row r="92" spans="1:5">
      <c r="D92" s="13" t="s">
        <v>70</v>
      </c>
      <c r="E92" s="38">
        <f>SUM(E25,E32,E46)</f>
        <v>25885.989999999998</v>
      </c>
    </row>
    <row r="93" spans="1:5">
      <c r="D93" s="13" t="s">
        <v>65</v>
      </c>
      <c r="E93" s="38">
        <f>SUM(E20)</f>
        <v>4000</v>
      </c>
    </row>
    <row r="94" spans="1:5">
      <c r="D94" s="13" t="s">
        <v>64</v>
      </c>
      <c r="E94" s="38">
        <f>SUM(E18:E19,E45,E58,E61)</f>
        <v>47938.93</v>
      </c>
    </row>
    <row r="95" spans="1:5">
      <c r="D95" s="13" t="s">
        <v>57</v>
      </c>
      <c r="E95" s="38">
        <f>SUM(E12,E16,E22,E29,E30,E31,E33,E34,E36,E37,E49:E50,E54,E59,E66,E69,E74,E75,E76,E80)</f>
        <v>107380.93999999999</v>
      </c>
    </row>
    <row r="96" spans="1:5">
      <c r="D96" s="13" t="s">
        <v>136</v>
      </c>
      <c r="E96" s="38">
        <f>SUM(E17)</f>
        <v>1500</v>
      </c>
    </row>
    <row r="97" spans="4:5">
      <c r="D97" s="13" t="s">
        <v>52</v>
      </c>
      <c r="E97" s="38">
        <f>SUM(E9,E14,E23,E43:E44,E48,E63,E68,E73,E77)</f>
        <v>89545.87</v>
      </c>
    </row>
    <row r="98" spans="4:5">
      <c r="D98" s="13" t="s">
        <v>75</v>
      </c>
      <c r="E98" s="38">
        <f>SUM(E26,E27,E35,E55,E56,E64,E78)</f>
        <v>60403.960000000006</v>
      </c>
    </row>
    <row r="99" spans="4:5">
      <c r="D99" s="13" t="s">
        <v>56</v>
      </c>
      <c r="E99" s="38">
        <f>SUM(E11,E28)</f>
        <v>14500</v>
      </c>
    </row>
    <row r="100" spans="4:5">
      <c r="D100" s="13" t="s">
        <v>98</v>
      </c>
      <c r="E100" s="38">
        <f>SUM(E41:E42)</f>
        <v>3500</v>
      </c>
    </row>
    <row r="101" spans="4:5">
      <c r="D101" s="13" t="s">
        <v>97</v>
      </c>
      <c r="E101" s="38">
        <f>SUM(E40)</f>
        <v>7472.57</v>
      </c>
    </row>
    <row r="102" spans="4:5" ht="15.75" customHeight="1">
      <c r="D102" s="13" t="s">
        <v>132</v>
      </c>
      <c r="E102" s="38">
        <f>SUM(E10)</f>
        <v>10672.42</v>
      </c>
    </row>
    <row r="103" spans="4:5">
      <c r="D103" s="13" t="s">
        <v>86</v>
      </c>
      <c r="E103" s="38">
        <f>SUM(E38,E39,E72)</f>
        <v>8825.41</v>
      </c>
    </row>
    <row r="104" spans="4:5">
      <c r="D104" s="13" t="s">
        <v>115</v>
      </c>
      <c r="E104" s="38">
        <f>SUM(E71,E21)</f>
        <v>15057.2</v>
      </c>
    </row>
    <row r="105" spans="4:5">
      <c r="D105" s="39" t="s">
        <v>125</v>
      </c>
      <c r="E105" s="40">
        <f>SUM(E85:E104)</f>
        <v>535054.29999999993</v>
      </c>
    </row>
  </sheetData>
  <mergeCells count="33">
    <mergeCell ref="A6:E6"/>
    <mergeCell ref="B66:B67"/>
    <mergeCell ref="A66:A67"/>
    <mergeCell ref="A10:A13"/>
    <mergeCell ref="B10:B13"/>
    <mergeCell ref="A15:A21"/>
    <mergeCell ref="B15:B21"/>
    <mergeCell ref="A26:A29"/>
    <mergeCell ref="B26:B29"/>
    <mergeCell ref="A30:A31"/>
    <mergeCell ref="B30:B31"/>
    <mergeCell ref="A33:A36"/>
    <mergeCell ref="B33:B36"/>
    <mergeCell ref="A37:A39"/>
    <mergeCell ref="B37:B39"/>
    <mergeCell ref="B40:B42"/>
    <mergeCell ref="A40:A42"/>
    <mergeCell ref="B43:B44"/>
    <mergeCell ref="A43:A44"/>
    <mergeCell ref="B48:B50"/>
    <mergeCell ref="A48:A50"/>
    <mergeCell ref="B51:B53"/>
    <mergeCell ref="A51:A53"/>
    <mergeCell ref="B54:B55"/>
    <mergeCell ref="A54:A55"/>
    <mergeCell ref="B71:B72"/>
    <mergeCell ref="A71:A72"/>
    <mergeCell ref="A73:A74"/>
    <mergeCell ref="B73:B74"/>
    <mergeCell ref="B75:B77"/>
    <mergeCell ref="A75:A77"/>
    <mergeCell ref="B78:B80"/>
    <mergeCell ref="A78:A8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2016-12-13T13:48:54Z</dcterms:modified>
</cp:coreProperties>
</file>